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.01a,b,c" sheetId="1" r:id="rId1"/>
    <sheet name=".01d" sheetId="2" r:id="rId2"/>
    <sheet name=".02" sheetId="3" r:id="rId3"/>
    <sheet name=".03" sheetId="4" r:id="rId4"/>
  </sheets>
  <definedNames>
    <definedName name="_xlnm.Print_Area" localSheetId="0">'.01a,b,c'!$A$2:$J$61</definedName>
    <definedName name="_xlnm.Print_Area" localSheetId="1">'.01d'!$A$2:$J$56</definedName>
    <definedName name="_xlnm.Print_Area" localSheetId="2">'.02'!$A$2:$H$66</definedName>
    <definedName name="_xlnm.Print_Area" localSheetId="3">'.03'!$A$2:$G$61</definedName>
    <definedName name="Z_7756A4BE_6DE3_4F38_B966_8BEFAB573A6A_.wvu.Cols" localSheetId="0" hidden="1">'.01a,b,c'!#REF!,'.01a,b,c'!$H:$H</definedName>
    <definedName name="Z_7756A4BE_6DE3_4F38_B966_8BEFAB573A6A_.wvu.Cols" localSheetId="1" hidden="1">'.01d'!#REF!,'.01d'!$H:$H</definedName>
    <definedName name="Z_7756A4BE_6DE3_4F38_B966_8BEFAB573A6A_.wvu.Cols" localSheetId="2" hidden="1">'.02'!#REF!,'.02'!#REF!,'.02'!#REF!</definedName>
    <definedName name="Z_7756A4BE_6DE3_4F38_B966_8BEFAB573A6A_.wvu.Cols" localSheetId="3" hidden="1">'.03'!#REF!,'.03'!#REF!,'.03'!#REF!</definedName>
    <definedName name="Z_7756A4BE_6DE3_4F38_B966_8BEFAB573A6A_.wvu.PrintArea" localSheetId="0" hidden="1">'.01a,b,c'!$A$2:$J$61</definedName>
    <definedName name="Z_7756A4BE_6DE3_4F38_B966_8BEFAB573A6A_.wvu.PrintArea" localSheetId="1" hidden="1">'.01d'!$A$2:$J$56</definedName>
    <definedName name="Z_7756A4BE_6DE3_4F38_B966_8BEFAB573A6A_.wvu.PrintArea" localSheetId="2" hidden="1">'.02'!$A$2:$H$66</definedName>
    <definedName name="Z_7756A4BE_6DE3_4F38_B966_8BEFAB573A6A_.wvu.PrintArea" localSheetId="3" hidden="1">'.03'!$A$2:$G$61</definedName>
  </definedNames>
  <calcPr fullCalcOnLoad="1"/>
</workbook>
</file>

<file path=xl/sharedStrings.xml><?xml version="1.0" encoding="utf-8"?>
<sst xmlns="http://schemas.openxmlformats.org/spreadsheetml/2006/main" count="140" uniqueCount="95">
  <si>
    <t>Source:  Department of Agriculture</t>
  </si>
  <si>
    <t>Notes:</t>
  </si>
  <si>
    <t>Bucks</t>
  </si>
  <si>
    <t>Does</t>
  </si>
  <si>
    <t xml:space="preserve">Kids &lt; 2 Months </t>
  </si>
  <si>
    <t>Kids  2-6 months</t>
  </si>
  <si>
    <t xml:space="preserve">Total </t>
  </si>
  <si>
    <t>Annual Percentage Change</t>
  </si>
  <si>
    <t>Bores</t>
  </si>
  <si>
    <t>Sows</t>
  </si>
  <si>
    <t xml:space="preserve">Piglets &lt; 2 Months </t>
  </si>
  <si>
    <t>Weaners  2-4 months</t>
  </si>
  <si>
    <t>Bulls</t>
  </si>
  <si>
    <t>Cows</t>
  </si>
  <si>
    <t xml:space="preserve"> Calves 12-18 Months </t>
  </si>
  <si>
    <t xml:space="preserve">   Calves 6-12 Months </t>
  </si>
  <si>
    <t>Livestock in Grand Cayman - Cattle, 2006 - 2008</t>
  </si>
  <si>
    <t>Kids 6 months to one year would approximate animals ready for market/ marketable sized animals.</t>
  </si>
  <si>
    <t>Unit Size</t>
  </si>
  <si>
    <t xml:space="preserve">Quantity
No. of Units </t>
  </si>
  <si>
    <t>12-6-24</t>
  </si>
  <si>
    <t>50 LB</t>
  </si>
  <si>
    <t>12-8-28</t>
  </si>
  <si>
    <t xml:space="preserve">6-6-6 FERTILIZER </t>
  </si>
  <si>
    <t>5  LB</t>
  </si>
  <si>
    <t>1  QT</t>
  </si>
  <si>
    <t>2.5 LB</t>
  </si>
  <si>
    <t>12 LB</t>
  </si>
  <si>
    <t>Source: Department of Agriculture</t>
  </si>
  <si>
    <t>(N),  Phosphorous (P) and Potassium (K) contained in a blended fertilizer.</t>
  </si>
  <si>
    <t>prohibit the export of this fertilizer due to its potential explosive properties.</t>
  </si>
  <si>
    <t>The small quantity sold in 2006 represented the remaining inventory that was imported prior to the</t>
  </si>
  <si>
    <t xml:space="preserve"> introduction of the current US regulations.</t>
  </si>
  <si>
    <t xml:space="preserve">12-8-28 is Multi-purpose fertilizer used in agriculture and horticulture that has been formulated to suit </t>
  </si>
  <si>
    <t xml:space="preserve">The Department switched from 12-8-28 to 12-6-24 in the later half of 2008 to reduce cost in the face of </t>
  </si>
  <si>
    <t>The Rescue Organic Fertilizers were introduced in 2008.</t>
  </si>
  <si>
    <t xml:space="preserve">District </t>
  </si>
  <si>
    <t>West Bay</t>
  </si>
  <si>
    <t>George Town</t>
  </si>
  <si>
    <t>Bodden Town</t>
  </si>
  <si>
    <t>North Side</t>
  </si>
  <si>
    <t>East End</t>
  </si>
  <si>
    <t>Cayman Brac</t>
  </si>
  <si>
    <t>Total</t>
  </si>
  <si>
    <t>Farmer Registration by District</t>
  </si>
  <si>
    <t xml:space="preserve">Ammonium Nitrate fertilizer is no longer available as current US port security and shipping regulations </t>
  </si>
  <si>
    <t>The data were collected over a period of time (several weeks each year) but not at the same time each year.</t>
  </si>
  <si>
    <t>The data were collected over a period of time (a few weeks each year) but not at the same time each year</t>
  </si>
  <si>
    <t>Cayman Islands' soil nutrient profiles which is low in Potassium (K)</t>
  </si>
  <si>
    <t xml:space="preserve">The numbers 12-8-28 are the N-P-K ratios of the fertilizer, that is, the proportion of Nitrogen </t>
  </si>
  <si>
    <t>skyrocketing fertilizer prices driven by high oil prices.</t>
  </si>
  <si>
    <r>
      <t>Year</t>
    </r>
    <r>
      <rPr>
        <b/>
        <vertAlign val="superscript"/>
        <sz val="10"/>
        <rFont val="Arial"/>
        <family val="2"/>
      </rPr>
      <t>1</t>
    </r>
  </si>
  <si>
    <t>Notes</t>
  </si>
  <si>
    <r>
      <t>Number of Registered Farmers</t>
    </r>
    <r>
      <rPr>
        <b/>
        <vertAlign val="superscript"/>
        <sz val="10"/>
        <rFont val="Arial"/>
        <family val="2"/>
      </rPr>
      <t>1</t>
    </r>
  </si>
  <si>
    <t>The Table indicates the number of persons registered as farmers between 1998 &amp; 2007 and</t>
  </si>
  <si>
    <t>The existing Farmers Registration Programme is currently undergoing a comprehensive review</t>
  </si>
  <si>
    <t>excludes those deceased or confirmed out of farming.</t>
  </si>
  <si>
    <t>to create a new Agricultural Sector Registration Programme which will more accurately capture</t>
  </si>
  <si>
    <t>and  categorize all those persons involved in agricultural related enterprises, many of whom presently</t>
  </si>
  <si>
    <t xml:space="preserve">fall outside of the current registration programme. </t>
  </si>
  <si>
    <t>The data were collected over a period of time (a few weeks each year) but not at the same time each year.</t>
  </si>
  <si>
    <t>Fatteners would approximate animals ready for market/ marketable sized animals.</t>
  </si>
  <si>
    <t xml:space="preserve">Ammonium Nitrate    </t>
  </si>
  <si>
    <t xml:space="preserve">Ammonium Sulphate </t>
  </si>
  <si>
    <t/>
  </si>
  <si>
    <t xml:space="preserve">Triple Super Phosphate  </t>
  </si>
  <si>
    <t xml:space="preserve">Potassium Nitrate </t>
  </si>
  <si>
    <t xml:space="preserve">Potassium Sulphate </t>
  </si>
  <si>
    <t xml:space="preserve">Calcium Sulphate (Gypsum) </t>
  </si>
  <si>
    <t>Minor Element Mix (Microplex)</t>
  </si>
  <si>
    <t>Chelated Iron</t>
  </si>
  <si>
    <t xml:space="preserve">Stop Blossom End Rot  </t>
  </si>
  <si>
    <t>Rescue Organic Fertilizer</t>
  </si>
  <si>
    <t>Note:</t>
  </si>
  <si>
    <t>Data do not include fertilizer sales by nurseries, garden centres or private sector retailers</t>
  </si>
  <si>
    <t>STATISTICAL COMPENDIUM 2009</t>
  </si>
  <si>
    <t>1.01a</t>
  </si>
  <si>
    <t>1.01b</t>
  </si>
  <si>
    <t>1.01c</t>
  </si>
  <si>
    <t>Livestock in Grand Cayman - Goats, 2006 - 2009</t>
  </si>
  <si>
    <t>Livestock in Grand Cayman - Pigs, 2006 - 2009</t>
  </si>
  <si>
    <t>For 2009 the data were collected in May and November and the average of the two periods used.</t>
  </si>
  <si>
    <t>Number of Known Farmers</t>
  </si>
  <si>
    <r>
      <t>Kids            6 months -  1 year</t>
    </r>
    <r>
      <rPr>
        <b/>
        <vertAlign val="superscript"/>
        <sz val="10"/>
        <rFont val="Arial"/>
        <family val="2"/>
      </rPr>
      <t>2</t>
    </r>
  </si>
  <si>
    <r>
      <t>Fatteners</t>
    </r>
    <r>
      <rPr>
        <b/>
        <vertAlign val="superscript"/>
        <sz val="10"/>
        <rFont val="Arial"/>
        <family val="2"/>
      </rPr>
      <t>2</t>
    </r>
  </si>
  <si>
    <r>
      <t>Fatteners 12-18 Months</t>
    </r>
    <r>
      <rPr>
        <b/>
        <vertAlign val="superscript"/>
        <sz val="10"/>
        <rFont val="Arial"/>
        <family val="2"/>
      </rPr>
      <t>2</t>
    </r>
  </si>
  <si>
    <t>Livestock in Cayman Brac - Cattle, 2007 and 2009</t>
  </si>
  <si>
    <r>
      <t>2009</t>
    </r>
    <r>
      <rPr>
        <vertAlign val="superscript"/>
        <sz val="10"/>
        <rFont val="Arial"/>
        <family val="2"/>
      </rPr>
      <t xml:space="preserve"> 3</t>
    </r>
  </si>
  <si>
    <t>1.01d</t>
  </si>
  <si>
    <r>
      <t xml:space="preserve">2009 </t>
    </r>
    <r>
      <rPr>
        <vertAlign val="superscript"/>
        <sz val="10"/>
        <rFont val="Arial"/>
        <family val="2"/>
      </rPr>
      <t>3</t>
    </r>
  </si>
  <si>
    <t xml:space="preserve">Calves &lt; 6 Months </t>
  </si>
  <si>
    <t>Calves  2-6 months</t>
  </si>
  <si>
    <r>
      <t>Sales of Fertilizers by Department of Agriculture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2006 - 2009</t>
    </r>
  </si>
  <si>
    <r>
      <t>Description</t>
    </r>
    <r>
      <rPr>
        <b/>
        <vertAlign val="superscript"/>
        <sz val="10"/>
        <rFont val="Arial"/>
        <family val="2"/>
      </rPr>
      <t>2</t>
    </r>
  </si>
  <si>
    <r>
      <t xml:space="preserve">Fatteners            12-18 months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</si>
</sst>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\-\ #\ \-"/>
    <numFmt numFmtId="187" formatCode="0.0"/>
    <numFmt numFmtId="188" formatCode="_(* #,##0.0_);_(* \(#,##0.0\);_(* &quot;-&quot;??_);_(@_)"/>
    <numFmt numFmtId="189" formatCode="_(* #,##0_);_(* \(#,##0\);_(* &quot;-&quot;??_);_(@_)"/>
    <numFmt numFmtId="190" formatCode="0.0_)"/>
    <numFmt numFmtId="191" formatCode="0_)"/>
    <numFmt numFmtId="192" formatCode="&quot;Chapter &quot;0"/>
    <numFmt numFmtId="193" formatCode="0.0%"/>
    <numFmt numFmtId="194" formatCode="0.0000"/>
    <numFmt numFmtId="195" formatCode="0.000"/>
    <numFmt numFmtId="196" formatCode="_(* #,##0.000_);_(* \(#,##0.000\);_(* &quot;-&quot;??_);_(@_)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"/>
    <numFmt numFmtId="203" formatCode="0.000000"/>
    <numFmt numFmtId="204" formatCode="0.00000"/>
    <numFmt numFmtId="205" formatCode="0.00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color indexed="16"/>
      <name val="Book Antiqua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1"/>
      <name val="Book Antiqua"/>
      <family val="1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89" fontId="0" fillId="0" borderId="0" xfId="42" applyNumberFormat="1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186" fontId="0" fillId="0" borderId="0" xfId="0" applyNumberFormat="1" applyAlignment="1">
      <alignment/>
    </xf>
    <xf numFmtId="189" fontId="0" fillId="0" borderId="0" xfId="42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8" fontId="0" fillId="0" borderId="0" xfId="0" applyNumberFormat="1" applyFill="1" applyBorder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wrapText="1"/>
    </xf>
    <xf numFmtId="189" fontId="0" fillId="0" borderId="10" xfId="42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4" fontId="0" fillId="0" borderId="0" xfId="0" applyNumberFormat="1" applyAlignment="1" quotePrefix="1">
      <alignment/>
    </xf>
    <xf numFmtId="14" fontId="0" fillId="0" borderId="0" xfId="0" applyNumberFormat="1" applyAlignment="1" quotePrefix="1">
      <alignment horizontal="left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189" fontId="0" fillId="0" borderId="0" xfId="42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189" fontId="0" fillId="0" borderId="10" xfId="42" applyNumberFormat="1" applyFont="1" applyBorder="1" applyAlignment="1">
      <alignment horizontal="right"/>
    </xf>
    <xf numFmtId="189" fontId="0" fillId="0" borderId="0" xfId="42" applyNumberFormat="1" applyAlignment="1">
      <alignment horizontal="right"/>
    </xf>
    <xf numFmtId="189" fontId="0" fillId="0" borderId="0" xfId="42" applyNumberFormat="1" applyFont="1" applyFill="1" applyBorder="1" applyAlignment="1">
      <alignment horizontal="right"/>
    </xf>
    <xf numFmtId="189" fontId="0" fillId="0" borderId="0" xfId="42" applyNumberFormat="1" applyFont="1" applyAlignment="1">
      <alignment horizontal="right"/>
    </xf>
    <xf numFmtId="189" fontId="0" fillId="0" borderId="0" xfId="42" applyNumberFormat="1" applyBorder="1" applyAlignment="1">
      <alignment horizontal="right"/>
    </xf>
    <xf numFmtId="189" fontId="0" fillId="0" borderId="0" xfId="42" applyNumberFormat="1" applyFont="1" applyBorder="1" applyAlignment="1">
      <alignment horizontal="right"/>
    </xf>
    <xf numFmtId="189" fontId="0" fillId="0" borderId="10" xfId="42" applyNumberFormat="1" applyBorder="1" applyAlignment="1">
      <alignment horizontal="right"/>
    </xf>
    <xf numFmtId="189" fontId="0" fillId="0" borderId="10" xfId="42" applyNumberFormat="1" applyFont="1" applyFill="1" applyBorder="1" applyAlignment="1">
      <alignment horizontal="right"/>
    </xf>
    <xf numFmtId="189" fontId="0" fillId="0" borderId="10" xfId="42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88" fontId="0" fillId="0" borderId="0" xfId="42" applyNumberFormat="1" applyFont="1" applyAlignment="1">
      <alignment horizontal="right"/>
    </xf>
    <xf numFmtId="188" fontId="0" fillId="0" borderId="0" xfId="42" applyNumberFormat="1" applyFont="1" applyBorder="1" applyAlignment="1">
      <alignment horizontal="right"/>
    </xf>
    <xf numFmtId="188" fontId="0" fillId="0" borderId="0" xfId="42" applyNumberFormat="1" applyFont="1" applyBorder="1" applyAlignment="1">
      <alignment/>
    </xf>
    <xf numFmtId="188" fontId="0" fillId="0" borderId="10" xfId="42" applyNumberFormat="1" applyFont="1" applyBorder="1" applyAlignment="1">
      <alignment horizontal="right"/>
    </xf>
    <xf numFmtId="188" fontId="0" fillId="0" borderId="0" xfId="0" applyNumberFormat="1" applyBorder="1" applyAlignment="1">
      <alignment/>
    </xf>
    <xf numFmtId="18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1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9.140625" defaultRowHeight="12.75"/>
  <cols>
    <col min="1" max="1" width="6.421875" style="0" customWidth="1"/>
    <col min="2" max="2" width="12.421875" style="0" customWidth="1"/>
    <col min="3" max="7" width="9.7109375" style="0" customWidth="1"/>
    <col min="8" max="8" width="11.28125" style="0" customWidth="1"/>
    <col min="9" max="9" width="9.7109375" style="0" customWidth="1"/>
    <col min="10" max="10" width="11.8515625" style="0" customWidth="1"/>
  </cols>
  <sheetData>
    <row r="4" spans="8:10" ht="15">
      <c r="H4" s="16"/>
      <c r="I4" s="16"/>
      <c r="J4" s="24" t="s">
        <v>75</v>
      </c>
    </row>
    <row r="5" spans="1:10" ht="9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7" ht="15.75">
      <c r="A7" s="26" t="s">
        <v>76</v>
      </c>
      <c r="B7" s="89" t="s">
        <v>79</v>
      </c>
      <c r="C7" s="89"/>
      <c r="D7" s="89"/>
      <c r="E7" s="89"/>
      <c r="F7" s="89"/>
      <c r="G7" s="89"/>
      <c r="H7" s="89"/>
      <c r="I7" s="89"/>
      <c r="J7" s="89"/>
      <c r="Q7" s="16"/>
    </row>
    <row r="9" spans="7:10" ht="12.75">
      <c r="G9" s="1"/>
      <c r="H9" s="1"/>
      <c r="I9" s="1"/>
      <c r="J9" s="1"/>
    </row>
    <row r="10" spans="2:10" ht="39.75">
      <c r="B10" s="5" t="s">
        <v>51</v>
      </c>
      <c r="C10" s="27" t="s">
        <v>82</v>
      </c>
      <c r="D10" s="10" t="s">
        <v>2</v>
      </c>
      <c r="E10" s="10" t="s">
        <v>3</v>
      </c>
      <c r="F10" s="29" t="s">
        <v>4</v>
      </c>
      <c r="G10" s="27" t="s">
        <v>5</v>
      </c>
      <c r="H10" s="29" t="s">
        <v>83</v>
      </c>
      <c r="I10" s="6" t="s">
        <v>6</v>
      </c>
      <c r="J10" s="31" t="s">
        <v>7</v>
      </c>
    </row>
    <row r="11" ht="6" customHeight="1">
      <c r="G11" s="12"/>
    </row>
    <row r="12" spans="2:9" ht="12.75">
      <c r="B12" s="28">
        <v>2006</v>
      </c>
      <c r="C12" s="9">
        <v>58</v>
      </c>
      <c r="D12" s="9">
        <v>92</v>
      </c>
      <c r="E12" s="9">
        <v>484</v>
      </c>
      <c r="F12" s="9">
        <v>380</v>
      </c>
      <c r="G12" s="19">
        <v>219</v>
      </c>
      <c r="H12" s="9">
        <v>313</v>
      </c>
      <c r="I12" s="9">
        <f>SUM(D12+E12+F12+G12+H12)</f>
        <v>1488</v>
      </c>
    </row>
    <row r="13" spans="2:9" ht="6" customHeight="1">
      <c r="B13" s="28"/>
      <c r="C13" s="9"/>
      <c r="D13" s="9"/>
      <c r="E13" s="9"/>
      <c r="F13" s="9"/>
      <c r="G13" s="19"/>
      <c r="H13" s="9"/>
      <c r="I13" s="9"/>
    </row>
    <row r="14" spans="2:10" ht="12.75">
      <c r="B14" s="28">
        <v>2007</v>
      </c>
      <c r="C14" s="9">
        <v>58</v>
      </c>
      <c r="D14" s="9">
        <v>79</v>
      </c>
      <c r="E14" s="9">
        <v>586</v>
      </c>
      <c r="F14" s="9">
        <v>566</v>
      </c>
      <c r="G14" s="19">
        <v>328</v>
      </c>
      <c r="H14" s="9">
        <v>350</v>
      </c>
      <c r="I14" s="9">
        <f>SUM(D14+E14+F14+G14+H14)</f>
        <v>1909</v>
      </c>
      <c r="J14" s="83">
        <f>(I14/I12-1)*100</f>
        <v>28.293010752688176</v>
      </c>
    </row>
    <row r="15" spans="2:10" ht="6" customHeight="1">
      <c r="B15" s="28"/>
      <c r="C15" s="9"/>
      <c r="D15" s="9"/>
      <c r="E15" s="9"/>
      <c r="F15" s="9"/>
      <c r="G15" s="19"/>
      <c r="H15" s="9"/>
      <c r="I15" s="9"/>
      <c r="J15" s="83"/>
    </row>
    <row r="16" spans="2:10" ht="12.75">
      <c r="B16" s="65">
        <v>2008</v>
      </c>
      <c r="C16" s="66">
        <v>58</v>
      </c>
      <c r="D16" s="66">
        <v>72</v>
      </c>
      <c r="E16" s="66">
        <v>686</v>
      </c>
      <c r="F16" s="66">
        <v>587</v>
      </c>
      <c r="G16" s="19">
        <v>409</v>
      </c>
      <c r="H16" s="66">
        <v>417</v>
      </c>
      <c r="I16" s="66">
        <f>SUM(D16+E16+F16+G16+H16)</f>
        <v>2171</v>
      </c>
      <c r="J16" s="84">
        <f>(I16/I14-1)*100</f>
        <v>13.72446306966999</v>
      </c>
    </row>
    <row r="17" spans="2:10" ht="6" customHeight="1">
      <c r="B17" s="12"/>
      <c r="C17" s="12"/>
      <c r="D17" s="12"/>
      <c r="E17" s="12"/>
      <c r="F17" s="12"/>
      <c r="G17" s="19"/>
      <c r="H17" s="12"/>
      <c r="I17" s="12"/>
      <c r="J17" s="85"/>
    </row>
    <row r="18" spans="2:10" ht="12.75" customHeight="1">
      <c r="B18" s="67" t="s">
        <v>87</v>
      </c>
      <c r="C18" s="68">
        <v>51</v>
      </c>
      <c r="D18" s="68">
        <v>62</v>
      </c>
      <c r="E18" s="68">
        <v>612</v>
      </c>
      <c r="F18" s="68">
        <v>470</v>
      </c>
      <c r="G18" s="30">
        <v>493</v>
      </c>
      <c r="H18" s="68">
        <v>517</v>
      </c>
      <c r="I18" s="68">
        <v>2154</v>
      </c>
      <c r="J18" s="86">
        <f>(I18/I16-1)*100</f>
        <v>-0.7830492860433025</v>
      </c>
    </row>
    <row r="19" ht="12.75">
      <c r="B19" s="3" t="s">
        <v>1</v>
      </c>
    </row>
    <row r="20" spans="1:2" ht="14.25">
      <c r="A20" s="25">
        <v>1</v>
      </c>
      <c r="B20" t="s">
        <v>47</v>
      </c>
    </row>
    <row r="21" spans="1:2" ht="14.25">
      <c r="A21" s="25">
        <v>2</v>
      </c>
      <c r="B21" t="s">
        <v>17</v>
      </c>
    </row>
    <row r="22" spans="1:2" ht="14.25">
      <c r="A22" s="25">
        <v>3</v>
      </c>
      <c r="B22" s="13" t="s">
        <v>81</v>
      </c>
    </row>
    <row r="23" spans="1:6" ht="14.25">
      <c r="A23" s="2"/>
      <c r="C23" s="13"/>
      <c r="D23" s="13"/>
      <c r="E23" s="13"/>
      <c r="F23" s="13"/>
    </row>
    <row r="24" spans="1:6" ht="14.25">
      <c r="A24" s="2"/>
      <c r="C24" s="13"/>
      <c r="D24" s="13"/>
      <c r="E24" s="13"/>
      <c r="F24" s="13"/>
    </row>
    <row r="25" spans="1:10" ht="15.75">
      <c r="A25" s="26" t="s">
        <v>77</v>
      </c>
      <c r="B25" s="90" t="s">
        <v>80</v>
      </c>
      <c r="C25" s="90"/>
      <c r="D25" s="90"/>
      <c r="E25" s="90"/>
      <c r="F25" s="90"/>
      <c r="G25" s="90"/>
      <c r="H25" s="90"/>
      <c r="I25" s="90"/>
      <c r="J25" s="90"/>
    </row>
    <row r="27" spans="2:10" ht="38.25">
      <c r="B27" s="5" t="s">
        <v>51</v>
      </c>
      <c r="C27" s="27" t="s">
        <v>82</v>
      </c>
      <c r="D27" s="10" t="s">
        <v>8</v>
      </c>
      <c r="E27" s="10" t="s">
        <v>9</v>
      </c>
      <c r="F27" s="29" t="s">
        <v>10</v>
      </c>
      <c r="G27" s="27" t="s">
        <v>11</v>
      </c>
      <c r="H27" s="29" t="s">
        <v>84</v>
      </c>
      <c r="I27" s="6" t="s">
        <v>6</v>
      </c>
      <c r="J27" s="31" t="s">
        <v>7</v>
      </c>
    </row>
    <row r="28" ht="6" customHeight="1">
      <c r="G28" s="12"/>
    </row>
    <row r="29" spans="2:9" ht="12.75">
      <c r="B29" s="28">
        <v>2006</v>
      </c>
      <c r="C29" s="9">
        <v>20</v>
      </c>
      <c r="D29" s="9">
        <v>32</v>
      </c>
      <c r="E29" s="9">
        <v>148</v>
      </c>
      <c r="F29" s="9">
        <v>342</v>
      </c>
      <c r="G29" s="19">
        <v>226</v>
      </c>
      <c r="H29" s="9">
        <v>221</v>
      </c>
      <c r="I29" s="9">
        <f>SUM(D29+E29+F29+G29+H29)</f>
        <v>969</v>
      </c>
    </row>
    <row r="30" spans="2:9" ht="6" customHeight="1">
      <c r="B30" s="28"/>
      <c r="C30" s="9"/>
      <c r="D30" s="9"/>
      <c r="E30" s="9"/>
      <c r="F30" s="9"/>
      <c r="G30" s="19"/>
      <c r="H30" s="9"/>
      <c r="I30" s="9"/>
    </row>
    <row r="31" spans="2:10" ht="12.75">
      <c r="B31" s="28">
        <v>2007</v>
      </c>
      <c r="C31" s="9">
        <v>20</v>
      </c>
      <c r="D31" s="9">
        <v>39</v>
      </c>
      <c r="E31" s="9">
        <v>198</v>
      </c>
      <c r="F31" s="9">
        <v>375</v>
      </c>
      <c r="G31" s="19">
        <v>188</v>
      </c>
      <c r="H31" s="9">
        <v>227</v>
      </c>
      <c r="I31" s="9">
        <f>SUM(D31+E31+F31+G31+H31)</f>
        <v>1027</v>
      </c>
      <c r="J31" s="83">
        <f>(I31/I29-1)*100</f>
        <v>5.98555211558307</v>
      </c>
    </row>
    <row r="32" spans="2:10" ht="6" customHeight="1">
      <c r="B32" s="28"/>
      <c r="C32" s="9"/>
      <c r="D32" s="9"/>
      <c r="E32" s="9"/>
      <c r="F32" s="9"/>
      <c r="G32" s="19"/>
      <c r="H32" s="9"/>
      <c r="I32" s="9"/>
      <c r="J32" s="83"/>
    </row>
    <row r="33" spans="2:10" ht="12.75">
      <c r="B33" s="28">
        <v>2008</v>
      </c>
      <c r="C33" s="9">
        <v>20</v>
      </c>
      <c r="D33" s="9">
        <v>30</v>
      </c>
      <c r="E33" s="9">
        <v>182</v>
      </c>
      <c r="F33" s="9">
        <v>262</v>
      </c>
      <c r="G33" s="19">
        <v>182</v>
      </c>
      <c r="H33" s="9">
        <v>276</v>
      </c>
      <c r="I33" s="9">
        <f>SUM(D33+E33+F33+G33+H33)</f>
        <v>932</v>
      </c>
      <c r="J33" s="83">
        <f>(I33/I31-1)*100</f>
        <v>-9.250243427458615</v>
      </c>
    </row>
    <row r="34" spans="2:10" ht="6" customHeight="1">
      <c r="B34" s="12"/>
      <c r="C34" s="12"/>
      <c r="D34" s="12"/>
      <c r="E34" s="12"/>
      <c r="F34" s="12"/>
      <c r="G34" s="19"/>
      <c r="H34" s="12"/>
      <c r="I34" s="12"/>
      <c r="J34" s="87"/>
    </row>
    <row r="35" spans="1:10" ht="14.25">
      <c r="A35" s="2"/>
      <c r="B35" s="67" t="s">
        <v>87</v>
      </c>
      <c r="C35" s="68">
        <v>16</v>
      </c>
      <c r="D35" s="68">
        <v>23</v>
      </c>
      <c r="E35" s="68">
        <v>193</v>
      </c>
      <c r="F35" s="68">
        <v>336</v>
      </c>
      <c r="G35" s="68">
        <v>254</v>
      </c>
      <c r="H35" s="68">
        <v>257</v>
      </c>
      <c r="I35" s="68">
        <v>1063</v>
      </c>
      <c r="J35" s="86">
        <f>(I35/I33-1)*100</f>
        <v>14.055793991416298</v>
      </c>
    </row>
    <row r="36" spans="1:2" ht="14.25">
      <c r="A36" s="2"/>
      <c r="B36" s="11" t="s">
        <v>1</v>
      </c>
    </row>
    <row r="37" spans="1:2" ht="14.25">
      <c r="A37" s="25">
        <v>1</v>
      </c>
      <c r="B37" t="s">
        <v>60</v>
      </c>
    </row>
    <row r="38" spans="1:2" ht="14.25">
      <c r="A38" s="25">
        <v>2</v>
      </c>
      <c r="B38" t="s">
        <v>61</v>
      </c>
    </row>
    <row r="39" spans="1:2" ht="14.25">
      <c r="A39" s="25">
        <v>3</v>
      </c>
      <c r="B39" s="13" t="s">
        <v>81</v>
      </c>
    </row>
    <row r="40" ht="14.25">
      <c r="A40" s="25"/>
    </row>
    <row r="41" ht="14.25">
      <c r="A41" s="25"/>
    </row>
    <row r="42" spans="1:10" ht="15.75">
      <c r="A42" s="26" t="s">
        <v>78</v>
      </c>
      <c r="B42" s="90" t="s">
        <v>16</v>
      </c>
      <c r="C42" s="90"/>
      <c r="D42" s="90"/>
      <c r="E42" s="90"/>
      <c r="F42" s="90"/>
      <c r="G42" s="90"/>
      <c r="H42" s="90"/>
      <c r="I42" s="90"/>
      <c r="J42" s="90"/>
    </row>
    <row r="44" spans="2:10" ht="39.75">
      <c r="B44" s="5" t="s">
        <v>51</v>
      </c>
      <c r="C44" s="27" t="s">
        <v>82</v>
      </c>
      <c r="D44" s="10" t="s">
        <v>12</v>
      </c>
      <c r="E44" s="10" t="s">
        <v>13</v>
      </c>
      <c r="F44" s="29" t="s">
        <v>15</v>
      </c>
      <c r="G44" s="29" t="s">
        <v>14</v>
      </c>
      <c r="H44" s="29" t="s">
        <v>85</v>
      </c>
      <c r="I44" s="6" t="s">
        <v>6</v>
      </c>
      <c r="J44" s="31" t="s">
        <v>7</v>
      </c>
    </row>
    <row r="45" ht="6" customHeight="1">
      <c r="G45" s="12"/>
    </row>
    <row r="46" spans="2:9" ht="12.75">
      <c r="B46" s="28">
        <v>2006</v>
      </c>
      <c r="C46" s="9">
        <v>143</v>
      </c>
      <c r="D46" s="9">
        <v>149</v>
      </c>
      <c r="E46" s="9">
        <v>739</v>
      </c>
      <c r="F46" s="9">
        <v>323</v>
      </c>
      <c r="G46" s="19">
        <v>320</v>
      </c>
      <c r="H46" s="9">
        <v>405</v>
      </c>
      <c r="I46" s="9">
        <f>SUM(D46+E46+F46+G46+H46)</f>
        <v>1936</v>
      </c>
    </row>
    <row r="47" spans="2:9" ht="6" customHeight="1">
      <c r="B47" s="28"/>
      <c r="C47" s="9"/>
      <c r="D47" s="9"/>
      <c r="E47" s="9"/>
      <c r="F47" s="9"/>
      <c r="G47" s="19"/>
      <c r="H47" s="9"/>
      <c r="I47" s="9"/>
    </row>
    <row r="48" spans="2:10" ht="12.75">
      <c r="B48" s="28">
        <v>2007</v>
      </c>
      <c r="C48" s="9">
        <v>141</v>
      </c>
      <c r="D48" s="9">
        <v>145</v>
      </c>
      <c r="E48" s="9">
        <v>835</v>
      </c>
      <c r="F48" s="9">
        <v>381</v>
      </c>
      <c r="G48" s="19">
        <v>415</v>
      </c>
      <c r="H48" s="9">
        <v>511</v>
      </c>
      <c r="I48" s="9">
        <f>SUM(D48+E48+F48+G48+H48)</f>
        <v>2287</v>
      </c>
      <c r="J48" s="83">
        <f>(I48/I46-1)*100</f>
        <v>18.130165289256194</v>
      </c>
    </row>
    <row r="49" spans="2:10" ht="6" customHeight="1">
      <c r="B49" s="28"/>
      <c r="C49" s="9"/>
      <c r="D49" s="9"/>
      <c r="E49" s="9"/>
      <c r="F49" s="9"/>
      <c r="G49" s="19"/>
      <c r="H49" s="9"/>
      <c r="I49" s="9"/>
      <c r="J49" s="83"/>
    </row>
    <row r="50" spans="2:10" ht="12.75">
      <c r="B50" s="28">
        <v>2008</v>
      </c>
      <c r="C50" s="9">
        <v>139</v>
      </c>
      <c r="D50" s="9">
        <v>138</v>
      </c>
      <c r="E50" s="9">
        <v>881</v>
      </c>
      <c r="F50" s="9">
        <v>339</v>
      </c>
      <c r="G50" s="19">
        <v>577</v>
      </c>
      <c r="H50" s="9">
        <v>585</v>
      </c>
      <c r="I50" s="9">
        <f>SUM(D50+E50+F50+G50+H50)</f>
        <v>2520</v>
      </c>
      <c r="J50" s="83">
        <f>(I50/I48-1)*100</f>
        <v>10.188019239177958</v>
      </c>
    </row>
    <row r="51" spans="2:10" ht="6" customHeight="1">
      <c r="B51" s="12"/>
      <c r="C51" s="12"/>
      <c r="D51" s="12"/>
      <c r="E51" s="12"/>
      <c r="F51" s="12"/>
      <c r="G51" s="19"/>
      <c r="H51" s="12"/>
      <c r="I51" s="12"/>
      <c r="J51" s="87"/>
    </row>
    <row r="52" spans="1:10" ht="14.25">
      <c r="A52" s="2"/>
      <c r="B52" s="67" t="s">
        <v>87</v>
      </c>
      <c r="C52" s="68">
        <v>133</v>
      </c>
      <c r="D52" s="68">
        <v>128</v>
      </c>
      <c r="E52" s="68">
        <v>700</v>
      </c>
      <c r="F52" s="68">
        <v>301</v>
      </c>
      <c r="G52" s="30">
        <v>413</v>
      </c>
      <c r="H52" s="68">
        <v>519</v>
      </c>
      <c r="I52" s="68">
        <v>2061</v>
      </c>
      <c r="J52" s="86">
        <f>(I52/I50-1)*100</f>
        <v>-18.214285714285715</v>
      </c>
    </row>
    <row r="53" spans="1:2" ht="14.25">
      <c r="A53" s="2"/>
      <c r="B53" s="11" t="s">
        <v>1</v>
      </c>
    </row>
    <row r="54" spans="1:2" ht="14.25">
      <c r="A54" s="25">
        <v>1</v>
      </c>
      <c r="B54" t="s">
        <v>46</v>
      </c>
    </row>
    <row r="55" spans="1:2" ht="14.25">
      <c r="A55" s="25">
        <v>2</v>
      </c>
      <c r="B55" t="s">
        <v>61</v>
      </c>
    </row>
    <row r="56" spans="1:2" ht="14.25">
      <c r="A56" s="25">
        <v>3</v>
      </c>
      <c r="B56" s="13" t="s">
        <v>81</v>
      </c>
    </row>
    <row r="57" ht="12.75">
      <c r="B57" s="17"/>
    </row>
    <row r="58" spans="2:9" ht="12.75">
      <c r="B58" s="17" t="s">
        <v>0</v>
      </c>
      <c r="C58" s="17"/>
      <c r="D58" s="17"/>
      <c r="E58" s="17"/>
      <c r="F58" s="17"/>
      <c r="G58" s="17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10" ht="9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88">
        <v>3</v>
      </c>
      <c r="B61" s="88"/>
      <c r="C61" s="88"/>
      <c r="D61" s="88"/>
      <c r="E61" s="88"/>
      <c r="F61" s="88"/>
      <c r="G61" s="88"/>
      <c r="H61" s="88"/>
      <c r="I61" s="88"/>
      <c r="J61" s="88"/>
    </row>
  </sheetData>
  <sheetProtection/>
  <mergeCells count="4">
    <mergeCell ref="A61:J61"/>
    <mergeCell ref="B7:J7"/>
    <mergeCell ref="B25:J25"/>
    <mergeCell ref="B42:J42"/>
  </mergeCells>
  <printOptions horizontalCentered="1"/>
  <pageMargins left="0.25" right="0.25" top="1" bottom="0.25" header="0.236220472440945" footer="0.24"/>
  <pageSetup horizontalDpi="600" verticalDpi="600" orientation="portrait" scale="83" r:id="rId3"/>
  <legacyDrawing r:id="rId2"/>
  <oleObjects>
    <oleObject progId="MSPhotoEd.3" shapeId="6502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Q56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6.421875" style="0" customWidth="1"/>
    <col min="2" max="2" width="12.421875" style="0" customWidth="1"/>
    <col min="3" max="7" width="9.7109375" style="0" customWidth="1"/>
    <col min="8" max="8" width="11.28125" style="0" customWidth="1"/>
    <col min="9" max="9" width="9.7109375" style="0" customWidth="1"/>
    <col min="10" max="10" width="11.8515625" style="0" customWidth="1"/>
  </cols>
  <sheetData>
    <row r="4" spans="8:10" ht="15">
      <c r="H4" s="16"/>
      <c r="I4" s="16"/>
      <c r="J4" s="24" t="s">
        <v>75</v>
      </c>
    </row>
    <row r="5" spans="1:10" ht="9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7" ht="15.75">
      <c r="A7" s="26" t="s">
        <v>88</v>
      </c>
      <c r="B7" s="89" t="s">
        <v>86</v>
      </c>
      <c r="C7" s="89"/>
      <c r="D7" s="89"/>
      <c r="E7" s="89"/>
      <c r="F7" s="89"/>
      <c r="G7" s="89"/>
      <c r="H7" s="89"/>
      <c r="I7" s="89"/>
      <c r="J7" s="54"/>
      <c r="Q7" s="16"/>
    </row>
    <row r="9" spans="7:10" ht="12.75">
      <c r="G9" s="1"/>
      <c r="H9" s="1"/>
      <c r="I9" s="1"/>
      <c r="J9" s="12"/>
    </row>
    <row r="10" spans="2:10" ht="39.75">
      <c r="B10" s="5" t="s">
        <v>51</v>
      </c>
      <c r="C10" s="27" t="s">
        <v>82</v>
      </c>
      <c r="D10" s="10" t="s">
        <v>12</v>
      </c>
      <c r="E10" s="10" t="s">
        <v>13</v>
      </c>
      <c r="F10" s="29" t="s">
        <v>90</v>
      </c>
      <c r="G10" s="27" t="s">
        <v>91</v>
      </c>
      <c r="H10" s="29" t="s">
        <v>94</v>
      </c>
      <c r="I10" s="6" t="s">
        <v>6</v>
      </c>
      <c r="J10" s="82"/>
    </row>
    <row r="11" spans="7:10" ht="6" customHeight="1">
      <c r="G11" s="12"/>
      <c r="J11" s="12"/>
    </row>
    <row r="12" spans="2:10" ht="12.75">
      <c r="B12" s="28"/>
      <c r="C12" s="69"/>
      <c r="D12" s="69"/>
      <c r="E12" s="69"/>
      <c r="F12" s="69"/>
      <c r="G12" s="70"/>
      <c r="H12" s="69"/>
      <c r="I12" s="71"/>
      <c r="J12" s="12"/>
    </row>
    <row r="13" spans="2:10" ht="12.75">
      <c r="B13" s="28">
        <v>2007</v>
      </c>
      <c r="C13" s="69">
        <v>10</v>
      </c>
      <c r="D13" s="69">
        <v>12</v>
      </c>
      <c r="E13" s="69">
        <v>49</v>
      </c>
      <c r="F13" s="69">
        <v>19</v>
      </c>
      <c r="G13" s="70">
        <v>22</v>
      </c>
      <c r="H13" s="69">
        <v>24</v>
      </c>
      <c r="I13" s="71">
        <f>SUM(D13+E13+F13+G13+H13)</f>
        <v>126</v>
      </c>
      <c r="J13" s="73"/>
    </row>
    <row r="14" spans="2:10" ht="6" customHeight="1">
      <c r="B14" s="28"/>
      <c r="C14" s="69"/>
      <c r="D14" s="69"/>
      <c r="E14" s="69"/>
      <c r="F14" s="69"/>
      <c r="G14" s="70"/>
      <c r="H14" s="69"/>
      <c r="I14" s="71"/>
      <c r="J14" s="73"/>
    </row>
    <row r="15" spans="2:10" ht="12.75">
      <c r="B15" s="65"/>
      <c r="C15" s="72"/>
      <c r="D15" s="72"/>
      <c r="E15" s="72"/>
      <c r="F15" s="72"/>
      <c r="G15" s="70"/>
      <c r="H15" s="72"/>
      <c r="I15" s="73"/>
      <c r="J15" s="73"/>
    </row>
    <row r="16" spans="2:10" ht="6" customHeight="1">
      <c r="B16" s="12"/>
      <c r="C16" s="12"/>
      <c r="D16" s="12"/>
      <c r="E16" s="12"/>
      <c r="F16" s="12"/>
      <c r="G16" s="70"/>
      <c r="H16" s="12"/>
      <c r="I16" s="12"/>
      <c r="J16" s="12"/>
    </row>
    <row r="17" spans="2:10" ht="13.5" customHeight="1">
      <c r="B17" s="67" t="s">
        <v>89</v>
      </c>
      <c r="C17" s="74">
        <v>9</v>
      </c>
      <c r="D17" s="74">
        <v>10</v>
      </c>
      <c r="E17" s="74">
        <v>56</v>
      </c>
      <c r="F17" s="74">
        <v>22</v>
      </c>
      <c r="G17" s="75">
        <v>29</v>
      </c>
      <c r="H17" s="74">
        <v>53</v>
      </c>
      <c r="I17" s="76">
        <v>170</v>
      </c>
      <c r="J17" s="73"/>
    </row>
    <row r="18" ht="12.75">
      <c r="B18" s="3" t="s">
        <v>1</v>
      </c>
    </row>
    <row r="19" spans="1:2" ht="14.25">
      <c r="A19" s="25">
        <v>1</v>
      </c>
      <c r="B19" t="s">
        <v>47</v>
      </c>
    </row>
    <row r="20" spans="1:2" ht="14.25">
      <c r="A20" s="25">
        <v>2</v>
      </c>
      <c r="B20" t="s">
        <v>17</v>
      </c>
    </row>
    <row r="21" spans="1:2" ht="14.25">
      <c r="A21" s="25">
        <v>3</v>
      </c>
      <c r="B21" s="13" t="s">
        <v>81</v>
      </c>
    </row>
    <row r="22" spans="1:6" ht="14.25">
      <c r="A22" s="2"/>
      <c r="C22" s="13"/>
      <c r="D22" s="13"/>
      <c r="E22" s="13"/>
      <c r="F22" s="13"/>
    </row>
    <row r="23" spans="1:6" ht="14.25">
      <c r="A23" s="2"/>
      <c r="C23" s="13"/>
      <c r="D23" s="13"/>
      <c r="E23" s="13"/>
      <c r="F23" s="13"/>
    </row>
    <row r="24" spans="1:6" ht="14.25">
      <c r="A24" s="2"/>
      <c r="B24" s="17" t="s">
        <v>0</v>
      </c>
      <c r="C24" s="13"/>
      <c r="D24" s="13"/>
      <c r="E24" s="13"/>
      <c r="F24" s="13"/>
    </row>
    <row r="25" spans="1:6" ht="14.25">
      <c r="A25" s="2"/>
      <c r="C25" s="13"/>
      <c r="D25" s="13"/>
      <c r="E25" s="13"/>
      <c r="F25" s="13"/>
    </row>
    <row r="26" spans="1:6" ht="14.25">
      <c r="A26" s="2"/>
      <c r="C26" s="13"/>
      <c r="D26" s="13"/>
      <c r="E26" s="13"/>
      <c r="F26" s="13"/>
    </row>
    <row r="27" spans="1:6" ht="14.25">
      <c r="A27" s="2"/>
      <c r="C27" s="13"/>
      <c r="D27" s="13"/>
      <c r="E27" s="13"/>
      <c r="F27" s="13"/>
    </row>
    <row r="28" spans="1:6" ht="14.25">
      <c r="A28" s="2"/>
      <c r="C28" s="13"/>
      <c r="D28" s="13"/>
      <c r="E28" s="13"/>
      <c r="F28" s="13"/>
    </row>
    <row r="29" spans="1:6" ht="14.25">
      <c r="A29" s="2"/>
      <c r="C29" s="13"/>
      <c r="D29" s="13"/>
      <c r="E29" s="13"/>
      <c r="F29" s="13"/>
    </row>
    <row r="30" spans="1:6" ht="14.25">
      <c r="A30" s="2"/>
      <c r="C30" s="13"/>
      <c r="D30" s="13"/>
      <c r="E30" s="13"/>
      <c r="F30" s="13"/>
    </row>
    <row r="31" spans="1:6" ht="14.25">
      <c r="A31" s="2"/>
      <c r="C31" s="13"/>
      <c r="D31" s="13"/>
      <c r="E31" s="13"/>
      <c r="F31" s="13"/>
    </row>
    <row r="32" spans="1:6" ht="14.25">
      <c r="A32" s="2"/>
      <c r="C32" s="13"/>
      <c r="D32" s="13"/>
      <c r="E32" s="13"/>
      <c r="F32" s="13"/>
    </row>
    <row r="33" spans="1:6" ht="14.25">
      <c r="A33" s="2"/>
      <c r="C33" s="13"/>
      <c r="D33" s="13"/>
      <c r="E33" s="13"/>
      <c r="F33" s="13"/>
    </row>
    <row r="34" spans="1:6" ht="14.25">
      <c r="A34" s="2"/>
      <c r="C34" s="13"/>
      <c r="D34" s="13"/>
      <c r="E34" s="13"/>
      <c r="F34" s="13"/>
    </row>
    <row r="35" spans="1:6" ht="14.25">
      <c r="A35" s="2"/>
      <c r="C35" s="13"/>
      <c r="D35" s="13"/>
      <c r="E35" s="13"/>
      <c r="F35" s="13"/>
    </row>
    <row r="36" spans="1:6" ht="14.25">
      <c r="A36" s="2"/>
      <c r="C36" s="13"/>
      <c r="D36" s="13"/>
      <c r="E36" s="13"/>
      <c r="F36" s="13"/>
    </row>
    <row r="37" spans="1:6" ht="14.25">
      <c r="A37" s="2"/>
      <c r="C37" s="13"/>
      <c r="D37" s="13"/>
      <c r="E37" s="13"/>
      <c r="F37" s="13"/>
    </row>
    <row r="38" spans="1:6" ht="14.25">
      <c r="A38" s="2"/>
      <c r="C38" s="13"/>
      <c r="D38" s="13"/>
      <c r="E38" s="13"/>
      <c r="F38" s="13"/>
    </row>
    <row r="39" spans="1:6" ht="14.25">
      <c r="A39" s="2"/>
      <c r="C39" s="13"/>
      <c r="D39" s="13"/>
      <c r="E39" s="13"/>
      <c r="F39" s="13"/>
    </row>
    <row r="40" spans="1:6" ht="14.25">
      <c r="A40" s="2"/>
      <c r="C40" s="13"/>
      <c r="D40" s="13"/>
      <c r="E40" s="13"/>
      <c r="F40" s="13"/>
    </row>
    <row r="41" spans="1:6" ht="14.25">
      <c r="A41" s="2"/>
      <c r="C41" s="13"/>
      <c r="D41" s="13"/>
      <c r="E41" s="13"/>
      <c r="F41" s="13"/>
    </row>
    <row r="42" spans="1:6" ht="14.25">
      <c r="A42" s="2"/>
      <c r="C42" s="13"/>
      <c r="D42" s="13"/>
      <c r="E42" s="13"/>
      <c r="F42" s="13"/>
    </row>
    <row r="43" spans="1:6" ht="14.25">
      <c r="A43" s="2"/>
      <c r="C43" s="13"/>
      <c r="D43" s="13"/>
      <c r="E43" s="13"/>
      <c r="F43" s="13"/>
    </row>
    <row r="44" spans="1:6" ht="14.25">
      <c r="A44" s="2"/>
      <c r="C44" s="13"/>
      <c r="D44" s="13"/>
      <c r="E44" s="13"/>
      <c r="F44" s="13"/>
    </row>
    <row r="46" spans="2:10" ht="12.75">
      <c r="B46" s="77"/>
      <c r="C46" s="79"/>
      <c r="D46" s="80"/>
      <c r="E46" s="80"/>
      <c r="F46" s="81"/>
      <c r="G46" s="79"/>
      <c r="H46" s="81"/>
      <c r="I46" s="78"/>
      <c r="J46" s="82"/>
    </row>
    <row r="47" spans="1:10" ht="14.25">
      <c r="A47" s="2"/>
      <c r="B47" s="65"/>
      <c r="C47" s="72"/>
      <c r="D47" s="72"/>
      <c r="E47" s="72"/>
      <c r="F47" s="72"/>
      <c r="G47" s="70"/>
      <c r="H47" s="72"/>
      <c r="I47" s="73"/>
      <c r="J47" s="73"/>
    </row>
    <row r="48" spans="1:10" ht="14.25">
      <c r="A48" s="2"/>
      <c r="B48" s="45"/>
      <c r="C48" s="12"/>
      <c r="D48" s="12"/>
      <c r="E48" s="12"/>
      <c r="F48" s="12"/>
      <c r="G48" s="12"/>
      <c r="H48" s="12"/>
      <c r="I48" s="12"/>
      <c r="J48" s="12"/>
    </row>
    <row r="49" spans="1:10" ht="14.25">
      <c r="A49" s="25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4.25">
      <c r="A50" s="25"/>
      <c r="B50" s="12"/>
      <c r="C50" s="12"/>
      <c r="D50" s="12"/>
      <c r="E50" s="12"/>
      <c r="F50" s="12"/>
      <c r="G50" s="12"/>
      <c r="H50" s="12"/>
      <c r="I50" s="12"/>
      <c r="J50" s="12"/>
    </row>
    <row r="51" ht="12.75">
      <c r="B51" s="13"/>
    </row>
    <row r="52" ht="12.75">
      <c r="B52" s="17"/>
    </row>
    <row r="53" spans="3:9" ht="12.75">
      <c r="C53" s="17"/>
      <c r="D53" s="17"/>
      <c r="E53" s="17"/>
      <c r="F53" s="17"/>
      <c r="G53" s="17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10" ht="9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88">
        <v>4</v>
      </c>
      <c r="B56" s="88"/>
      <c r="C56" s="88"/>
      <c r="D56" s="88"/>
      <c r="E56" s="88"/>
      <c r="F56" s="88"/>
      <c r="G56" s="88"/>
      <c r="H56" s="88"/>
      <c r="I56" s="88"/>
      <c r="J56" s="88"/>
    </row>
  </sheetData>
  <sheetProtection/>
  <mergeCells count="2">
    <mergeCell ref="A56:J56"/>
    <mergeCell ref="B7:I7"/>
  </mergeCells>
  <printOptions horizontalCentered="1"/>
  <pageMargins left="0.25" right="0.25" top="1" bottom="0.25" header="0.236220472440945" footer="0.24"/>
  <pageSetup horizontalDpi="600" verticalDpi="600" orientation="portrait" scale="90" r:id="rId3"/>
  <legacyDrawing r:id="rId2"/>
  <oleObjects>
    <oleObject progId="MSPhotoEd.3" shapeId="4149282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P66"/>
  <sheetViews>
    <sheetView view="pageBreakPreview" zoomScaleSheetLayoutView="100" zoomScalePageLayoutView="0" workbookViewId="0" topLeftCell="A1">
      <selection activeCell="M6" sqref="M6"/>
    </sheetView>
  </sheetViews>
  <sheetFormatPr defaultColWidth="9.140625" defaultRowHeight="12.75"/>
  <cols>
    <col min="1" max="1" width="6.00390625" style="0" customWidth="1"/>
    <col min="2" max="2" width="32.28125" style="0" customWidth="1"/>
    <col min="3" max="3" width="13.140625" style="0" customWidth="1"/>
    <col min="4" max="4" width="11.57421875" style="0" customWidth="1"/>
    <col min="5" max="5" width="12.00390625" style="0" customWidth="1"/>
    <col min="6" max="6" width="8.140625" style="0" customWidth="1"/>
    <col min="7" max="7" width="8.7109375" style="0" customWidth="1"/>
    <col min="8" max="8" width="9.7109375" style="0" customWidth="1"/>
  </cols>
  <sheetData>
    <row r="4" ht="13.5" customHeight="1">
      <c r="H4" s="24" t="s">
        <v>75</v>
      </c>
    </row>
    <row r="5" s="14" customFormat="1" ht="9" customHeight="1"/>
    <row r="6" s="15" customFormat="1" ht="12.75" customHeight="1"/>
    <row r="7" spans="1:7" ht="12.75" customHeight="1">
      <c r="A7" s="15"/>
      <c r="B7" s="15"/>
      <c r="C7" s="15"/>
      <c r="D7" s="15"/>
      <c r="E7" s="15"/>
      <c r="F7" s="15"/>
      <c r="G7" s="15"/>
    </row>
    <row r="8" spans="1:8" ht="18.75">
      <c r="A8" s="26">
        <v>1.02</v>
      </c>
      <c r="B8" s="89" t="s">
        <v>92</v>
      </c>
      <c r="C8" s="89"/>
      <c r="D8" s="89"/>
      <c r="E8" s="89"/>
      <c r="F8" s="89"/>
      <c r="G8" s="89"/>
      <c r="H8" s="89"/>
    </row>
    <row r="9" spans="1:8" ht="12.75" customHeight="1">
      <c r="A9" s="26"/>
      <c r="B9" s="64"/>
      <c r="C9" s="64"/>
      <c r="D9" s="64"/>
      <c r="E9" s="64"/>
      <c r="F9" s="64"/>
      <c r="G9" s="64"/>
      <c r="H9" s="64"/>
    </row>
    <row r="10" spans="2:7" ht="12.75">
      <c r="B10" s="1"/>
      <c r="C10" s="1"/>
      <c r="D10" s="1"/>
      <c r="E10" s="1"/>
      <c r="F10" s="1"/>
      <c r="G10" s="1"/>
    </row>
    <row r="11" spans="2:8" ht="26.25" customHeight="1">
      <c r="B11" s="11" t="s">
        <v>93</v>
      </c>
      <c r="C11" s="43" t="s">
        <v>18</v>
      </c>
      <c r="D11" s="91" t="s">
        <v>19</v>
      </c>
      <c r="E11" s="91"/>
      <c r="F11" s="91"/>
      <c r="G11" s="91"/>
      <c r="H11" s="20"/>
    </row>
    <row r="12" spans="2:8" ht="12.75">
      <c r="B12" s="32"/>
      <c r="C12" s="37"/>
      <c r="D12" s="32">
        <v>2006</v>
      </c>
      <c r="E12" s="32">
        <v>2007</v>
      </c>
      <c r="F12" s="42">
        <v>2008</v>
      </c>
      <c r="G12" s="42">
        <v>2009</v>
      </c>
      <c r="H12" s="21"/>
    </row>
    <row r="13" spans="3:8" ht="12.75">
      <c r="C13" s="38"/>
      <c r="H13" s="20"/>
    </row>
    <row r="14" spans="2:8" ht="12.75">
      <c r="B14" s="33" t="s">
        <v>20</v>
      </c>
      <c r="C14" s="39" t="s">
        <v>21</v>
      </c>
      <c r="D14">
        <v>0</v>
      </c>
      <c r="E14">
        <v>0</v>
      </c>
      <c r="F14">
        <v>787</v>
      </c>
      <c r="G14">
        <f>2235+193</f>
        <v>2428</v>
      </c>
      <c r="H14" s="22"/>
    </row>
    <row r="15" spans="2:8" ht="12.75">
      <c r="B15" s="34" t="s">
        <v>22</v>
      </c>
      <c r="C15" s="39" t="s">
        <v>21</v>
      </c>
      <c r="D15" s="35">
        <v>2153</v>
      </c>
      <c r="E15" s="35">
        <v>2453</v>
      </c>
      <c r="F15" s="35">
        <v>1343</v>
      </c>
      <c r="G15" s="35">
        <v>0</v>
      </c>
      <c r="H15" s="22"/>
    </row>
    <row r="16" spans="2:8" ht="12.75">
      <c r="B16" t="s">
        <v>23</v>
      </c>
      <c r="C16" s="39" t="s">
        <v>21</v>
      </c>
      <c r="D16">
        <v>228</v>
      </c>
      <c r="E16">
        <v>265</v>
      </c>
      <c r="F16">
        <v>359</v>
      </c>
      <c r="G16">
        <f>141+8</f>
        <v>149</v>
      </c>
      <c r="H16" s="22"/>
    </row>
    <row r="17" spans="3:8" ht="12.75">
      <c r="C17" s="39"/>
      <c r="H17" s="22"/>
    </row>
    <row r="18" spans="2:8" ht="12.75">
      <c r="B18" t="s">
        <v>62</v>
      </c>
      <c r="C18" s="39" t="s">
        <v>21</v>
      </c>
      <c r="D18">
        <v>10</v>
      </c>
      <c r="E18">
        <v>0</v>
      </c>
      <c r="F18">
        <v>0</v>
      </c>
      <c r="G18">
        <v>0</v>
      </c>
      <c r="H18" s="22"/>
    </row>
    <row r="19" spans="2:8" ht="12.75">
      <c r="B19" t="s">
        <v>63</v>
      </c>
      <c r="C19" s="39" t="s">
        <v>21</v>
      </c>
      <c r="D19">
        <v>347</v>
      </c>
      <c r="E19">
        <v>419</v>
      </c>
      <c r="F19">
        <v>530</v>
      </c>
      <c r="G19">
        <f>375+37</f>
        <v>412</v>
      </c>
      <c r="H19" s="22"/>
    </row>
    <row r="20" spans="2:8" ht="12.75">
      <c r="C20" s="39"/>
      <c r="H20" s="22"/>
    </row>
    <row r="21" spans="2:8" ht="12.75">
      <c r="B21" t="s">
        <v>65</v>
      </c>
      <c r="C21" s="40" t="s">
        <v>21</v>
      </c>
      <c r="D21" s="36">
        <v>76</v>
      </c>
      <c r="E21" s="36">
        <v>81</v>
      </c>
      <c r="F21" s="36">
        <v>177</v>
      </c>
      <c r="G21" s="36">
        <f>140+30</f>
        <v>170</v>
      </c>
      <c r="H21" s="22"/>
    </row>
    <row r="22" spans="2:8" ht="12.75">
      <c r="C22" s="39"/>
      <c r="H22" s="22"/>
    </row>
    <row r="23" spans="2:8" ht="12.75">
      <c r="B23" t="s">
        <v>66</v>
      </c>
      <c r="C23" s="39" t="s">
        <v>21</v>
      </c>
      <c r="D23">
        <v>109</v>
      </c>
      <c r="E23">
        <v>83</v>
      </c>
      <c r="F23">
        <v>110</v>
      </c>
      <c r="G23">
        <f>15+2</f>
        <v>17</v>
      </c>
      <c r="H23" s="22"/>
    </row>
    <row r="24" spans="2:8" ht="12.75">
      <c r="B24" t="s">
        <v>67</v>
      </c>
      <c r="C24" s="39" t="s">
        <v>21</v>
      </c>
      <c r="D24">
        <v>57</v>
      </c>
      <c r="E24">
        <v>31</v>
      </c>
      <c r="F24">
        <v>34</v>
      </c>
      <c r="G24">
        <f>19+0</f>
        <v>19</v>
      </c>
      <c r="H24" s="22"/>
    </row>
    <row r="25" spans="2:8" ht="12.75">
      <c r="C25" s="39"/>
      <c r="H25" s="22"/>
    </row>
    <row r="26" spans="2:8" ht="12.75">
      <c r="B26" t="s">
        <v>68</v>
      </c>
      <c r="C26" s="39" t="s">
        <v>21</v>
      </c>
      <c r="D26">
        <v>106</v>
      </c>
      <c r="E26">
        <v>89</v>
      </c>
      <c r="F26">
        <v>90</v>
      </c>
      <c r="G26">
        <f>69+1</f>
        <v>70</v>
      </c>
      <c r="H26" s="22"/>
    </row>
    <row r="27" spans="2:8" ht="12.75">
      <c r="C27" s="39"/>
      <c r="H27" s="22"/>
    </row>
    <row r="28" spans="2:8" ht="12.75">
      <c r="B28" t="s">
        <v>69</v>
      </c>
      <c r="C28" s="39" t="s">
        <v>24</v>
      </c>
      <c r="D28">
        <v>6</v>
      </c>
      <c r="E28">
        <v>5</v>
      </c>
      <c r="F28">
        <v>14</v>
      </c>
      <c r="G28">
        <v>1</v>
      </c>
      <c r="H28" s="22"/>
    </row>
    <row r="29" spans="2:8" ht="12.75">
      <c r="B29" t="s">
        <v>70</v>
      </c>
      <c r="C29" s="39" t="s">
        <v>24</v>
      </c>
      <c r="D29">
        <v>21</v>
      </c>
      <c r="E29">
        <v>26</v>
      </c>
      <c r="F29">
        <v>29</v>
      </c>
      <c r="G29">
        <f>19+6</f>
        <v>25</v>
      </c>
      <c r="H29" s="22"/>
    </row>
    <row r="30" spans="2:8" ht="12.75">
      <c r="B30" t="s">
        <v>71</v>
      </c>
      <c r="C30" s="39" t="s">
        <v>25</v>
      </c>
      <c r="D30">
        <v>14</v>
      </c>
      <c r="E30">
        <v>5</v>
      </c>
      <c r="F30">
        <v>16</v>
      </c>
      <c r="G30">
        <f>30+9</f>
        <v>39</v>
      </c>
      <c r="H30" s="22"/>
    </row>
    <row r="31" spans="2:8" ht="12.75">
      <c r="C31" s="39"/>
      <c r="H31" s="22"/>
    </row>
    <row r="32" spans="2:8" ht="12.75">
      <c r="B32" t="s">
        <v>72</v>
      </c>
      <c r="C32" s="39" t="s">
        <v>26</v>
      </c>
      <c r="D32">
        <v>0</v>
      </c>
      <c r="E32">
        <v>0</v>
      </c>
      <c r="F32">
        <v>157</v>
      </c>
      <c r="G32">
        <f>109+8</f>
        <v>117</v>
      </c>
      <c r="H32" s="22"/>
    </row>
    <row r="33" spans="2:8" ht="12.75">
      <c r="B33" t="s">
        <v>72</v>
      </c>
      <c r="C33" s="39" t="s">
        <v>27</v>
      </c>
      <c r="D33">
        <v>0</v>
      </c>
      <c r="E33">
        <v>0</v>
      </c>
      <c r="F33">
        <v>87</v>
      </c>
      <c r="G33">
        <f>121+6</f>
        <v>127</v>
      </c>
      <c r="H33" s="22"/>
    </row>
    <row r="34" spans="2:8" ht="12.75">
      <c r="B34" s="57" t="s">
        <v>72</v>
      </c>
      <c r="C34" s="41" t="s">
        <v>21</v>
      </c>
      <c r="D34" s="1">
        <v>0</v>
      </c>
      <c r="E34" s="1">
        <v>0</v>
      </c>
      <c r="F34" s="1">
        <v>97</v>
      </c>
      <c r="G34" s="1">
        <f>644+15</f>
        <v>659</v>
      </c>
      <c r="H34" s="22"/>
    </row>
    <row r="35" ht="12.75">
      <c r="H35" s="22"/>
    </row>
    <row r="36" spans="2:8" ht="12.75">
      <c r="B36" s="11" t="s">
        <v>52</v>
      </c>
      <c r="H36" s="22"/>
    </row>
    <row r="37" spans="1:8" ht="14.25">
      <c r="A37" s="25">
        <v>1</v>
      </c>
      <c r="B37" t="s">
        <v>74</v>
      </c>
      <c r="H37" s="20"/>
    </row>
    <row r="38" spans="1:8" ht="14.25">
      <c r="A38" s="56">
        <v>2</v>
      </c>
      <c r="B38" t="s">
        <v>49</v>
      </c>
      <c r="H38" s="22"/>
    </row>
    <row r="39" spans="2:8" ht="12.75">
      <c r="B39" t="s">
        <v>29</v>
      </c>
      <c r="H39" s="22"/>
    </row>
    <row r="40" ht="6.75" customHeight="1">
      <c r="H40" s="22"/>
    </row>
    <row r="41" spans="2:8" ht="12.75">
      <c r="B41" t="s">
        <v>33</v>
      </c>
      <c r="H41" s="22"/>
    </row>
    <row r="42" spans="2:8" ht="12" customHeight="1">
      <c r="B42" t="s">
        <v>48</v>
      </c>
      <c r="H42" s="22"/>
    </row>
    <row r="43" ht="9" customHeight="1">
      <c r="H43" s="22"/>
    </row>
    <row r="44" spans="2:8" ht="12" customHeight="1">
      <c r="B44" t="s">
        <v>34</v>
      </c>
      <c r="H44" s="22"/>
    </row>
    <row r="45" spans="2:8" ht="12.75">
      <c r="B45" t="s">
        <v>50</v>
      </c>
      <c r="H45" s="22"/>
    </row>
    <row r="46" ht="9" customHeight="1">
      <c r="H46" s="22"/>
    </row>
    <row r="47" spans="1:8" ht="12.75">
      <c r="A47" s="12"/>
      <c r="B47" t="s">
        <v>45</v>
      </c>
      <c r="G47" s="12"/>
      <c r="H47" s="23"/>
    </row>
    <row r="48" spans="1:8" ht="12.75">
      <c r="A48" s="12"/>
      <c r="B48" t="s">
        <v>30</v>
      </c>
      <c r="H48" s="20"/>
    </row>
    <row r="49" spans="2:8" ht="12.75">
      <c r="B49" t="s">
        <v>31</v>
      </c>
      <c r="H49" s="20"/>
    </row>
    <row r="50" spans="1:8" ht="14.25">
      <c r="A50" s="25"/>
      <c r="B50" t="s">
        <v>32</v>
      </c>
      <c r="H50" s="20"/>
    </row>
    <row r="51" spans="1:8" ht="9" customHeight="1">
      <c r="A51" s="25"/>
      <c r="H51" s="20"/>
    </row>
    <row r="52" spans="1:8" ht="12.75">
      <c r="A52" s="12"/>
      <c r="B52" t="s">
        <v>35</v>
      </c>
      <c r="H52" s="20"/>
    </row>
    <row r="53" spans="1:8" ht="14.25">
      <c r="A53" s="25"/>
      <c r="B53" s="13"/>
      <c r="C53" s="13"/>
      <c r="D53" s="13"/>
      <c r="E53" s="13"/>
      <c r="F53" s="13"/>
      <c r="G53" s="13"/>
      <c r="H53" s="20"/>
    </row>
    <row r="55" spans="1:8" ht="14.25">
      <c r="A55" s="25"/>
      <c r="H55" s="20"/>
    </row>
    <row r="56" spans="1:8" ht="14.25">
      <c r="A56" s="25"/>
      <c r="H56" s="20"/>
    </row>
    <row r="57" spans="1:8" ht="14.25">
      <c r="A57" s="25"/>
      <c r="B57" t="s">
        <v>28</v>
      </c>
      <c r="H57" s="20"/>
    </row>
    <row r="58" spans="1:8" ht="14.25">
      <c r="A58" s="25"/>
      <c r="H58" s="20"/>
    </row>
    <row r="59" spans="1:8" ht="14.25">
      <c r="A59" s="25"/>
      <c r="H59" s="20"/>
    </row>
    <row r="60" spans="3:8" ht="12.75">
      <c r="C60" s="17"/>
      <c r="D60" s="17"/>
      <c r="H60" s="20"/>
    </row>
    <row r="61" spans="1:8" ht="14.25">
      <c r="A61" s="2"/>
      <c r="H61" s="20"/>
    </row>
    <row r="62" spans="1:8" ht="14.25">
      <c r="A62" s="2"/>
      <c r="H62" s="20"/>
    </row>
    <row r="63" ht="14.25">
      <c r="A63" s="2"/>
    </row>
    <row r="64" ht="14.25">
      <c r="A64" s="2"/>
    </row>
    <row r="65" s="14" customFormat="1" ht="9" customHeight="1"/>
    <row r="66" spans="1:16" ht="12.75">
      <c r="A66" s="88">
        <v>5</v>
      </c>
      <c r="B66" s="88"/>
      <c r="C66" s="88"/>
      <c r="D66" s="88"/>
      <c r="E66" s="88"/>
      <c r="F66" s="88"/>
      <c r="G66" s="88"/>
      <c r="H66" s="88"/>
      <c r="I66" s="18"/>
      <c r="J66" s="18"/>
      <c r="K66" s="18"/>
      <c r="L66" s="18"/>
      <c r="M66" s="18"/>
      <c r="N66" s="18"/>
      <c r="O66" s="18"/>
      <c r="P66" s="18"/>
    </row>
  </sheetData>
  <sheetProtection/>
  <mergeCells count="3">
    <mergeCell ref="A66:H66"/>
    <mergeCell ref="B8:H8"/>
    <mergeCell ref="D11:G11"/>
  </mergeCells>
  <printOptions horizontalCentered="1"/>
  <pageMargins left="0.25" right="0.25" top="1" bottom="0" header="0.511811023622047" footer="0.43"/>
  <pageSetup horizontalDpi="600" verticalDpi="600" orientation="portrait" scale="85" r:id="rId3"/>
  <ignoredErrors>
    <ignoredError sqref="B14:B15" twoDigitTextYear="1"/>
  </ignoredErrors>
  <legacyDrawing r:id="rId2"/>
  <oleObjects>
    <oleObject progId="MSPhotoEd.3" shapeId="56691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4:O61"/>
  <sheetViews>
    <sheetView view="pageBreakPreview"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1" width="6.00390625" style="0" customWidth="1"/>
    <col min="2" max="2" width="32.28125" style="0" customWidth="1"/>
    <col min="3" max="3" width="4.140625" style="0" customWidth="1"/>
    <col min="4" max="4" width="11.57421875" style="0" customWidth="1"/>
    <col min="5" max="5" width="6.28125" style="0" customWidth="1"/>
    <col min="6" max="6" width="12.57421875" style="0" customWidth="1"/>
    <col min="7" max="7" width="18.28125" style="0" customWidth="1"/>
  </cols>
  <sheetData>
    <row r="4" ht="13.5" customHeight="1">
      <c r="G4" s="24" t="s">
        <v>75</v>
      </c>
    </row>
    <row r="5" s="14" customFormat="1" ht="9" customHeight="1"/>
    <row r="6" s="15" customFormat="1" ht="12.75" customHeight="1"/>
    <row r="7" spans="1:6" ht="12.75" customHeight="1">
      <c r="A7" s="15"/>
      <c r="B7" s="15"/>
      <c r="C7" s="15"/>
      <c r="D7" s="15"/>
      <c r="E7" s="15"/>
      <c r="F7" s="15"/>
    </row>
    <row r="8" spans="1:7" ht="15.75">
      <c r="A8" s="26">
        <v>1.04</v>
      </c>
      <c r="B8" s="89" t="s">
        <v>44</v>
      </c>
      <c r="C8" s="89"/>
      <c r="D8" s="89"/>
      <c r="E8" s="89"/>
      <c r="F8" s="89"/>
      <c r="G8" s="54"/>
    </row>
    <row r="9" spans="1:7" ht="12.75" customHeight="1">
      <c r="A9" s="26"/>
      <c r="B9" s="64"/>
      <c r="C9" s="64"/>
      <c r="D9" s="64"/>
      <c r="E9" s="64"/>
      <c r="F9" s="64"/>
      <c r="G9" s="54"/>
    </row>
    <row r="10" spans="2:6" ht="12.75">
      <c r="B10" s="1"/>
      <c r="C10" s="1"/>
      <c r="D10" s="1"/>
      <c r="E10" s="1"/>
      <c r="F10" s="1"/>
    </row>
    <row r="11" spans="2:7" ht="26.25" customHeight="1">
      <c r="B11" s="11" t="s">
        <v>36</v>
      </c>
      <c r="C11" s="44"/>
      <c r="D11" s="92" t="s">
        <v>53</v>
      </c>
      <c r="E11" s="91"/>
      <c r="F11" s="91"/>
      <c r="G11" s="20"/>
    </row>
    <row r="12" spans="2:7" ht="14.25" customHeight="1">
      <c r="B12" s="32"/>
      <c r="C12" s="32"/>
      <c r="D12" s="48"/>
      <c r="E12" s="32"/>
      <c r="F12" s="42"/>
      <c r="G12" s="21"/>
    </row>
    <row r="13" spans="2:7" ht="14.25" customHeight="1">
      <c r="B13" s="45"/>
      <c r="C13" s="45"/>
      <c r="D13" s="55"/>
      <c r="E13" s="45"/>
      <c r="F13" s="44"/>
      <c r="G13" s="21"/>
    </row>
    <row r="14" spans="2:7" ht="14.25" customHeight="1">
      <c r="B14" s="45" t="s">
        <v>43</v>
      </c>
      <c r="C14" s="45"/>
      <c r="D14" s="55"/>
      <c r="E14" s="58"/>
      <c r="F14" s="44">
        <f>SUM(F16:F26)</f>
        <v>302</v>
      </c>
      <c r="G14" s="21"/>
    </row>
    <row r="15" spans="3:7" ht="12.75">
      <c r="C15" s="12"/>
      <c r="D15" s="49"/>
      <c r="E15" s="59"/>
      <c r="F15" s="7"/>
      <c r="G15" s="20"/>
    </row>
    <row r="16" spans="2:7" ht="12.75">
      <c r="B16" s="53" t="s">
        <v>38</v>
      </c>
      <c r="C16" s="8"/>
      <c r="D16" s="49"/>
      <c r="E16" s="59"/>
      <c r="F16" s="7">
        <v>40</v>
      </c>
      <c r="G16" s="22"/>
    </row>
    <row r="17" spans="2:7" ht="12.75">
      <c r="B17" s="34"/>
      <c r="C17" s="8"/>
      <c r="D17" s="50"/>
      <c r="E17" s="60"/>
      <c r="F17" s="63"/>
      <c r="G17" s="22"/>
    </row>
    <row r="18" spans="2:7" ht="12.75">
      <c r="B18" t="s">
        <v>37</v>
      </c>
      <c r="C18" s="8"/>
      <c r="D18" s="49"/>
      <c r="E18" s="59"/>
      <c r="F18" s="7">
        <v>32</v>
      </c>
      <c r="G18" s="22"/>
    </row>
    <row r="19" spans="3:7" ht="12.75">
      <c r="C19" s="8"/>
      <c r="D19" s="49"/>
      <c r="E19" s="59"/>
      <c r="F19" s="7"/>
      <c r="G19" s="22"/>
    </row>
    <row r="20" spans="2:7" ht="12.75">
      <c r="B20" t="s">
        <v>39</v>
      </c>
      <c r="C20" s="8"/>
      <c r="D20" s="49"/>
      <c r="E20" s="59"/>
      <c r="F20" s="7">
        <v>93</v>
      </c>
      <c r="G20" s="22"/>
    </row>
    <row r="21" spans="3:7" ht="12.75">
      <c r="C21" s="8"/>
      <c r="D21" s="49"/>
      <c r="E21" s="59"/>
      <c r="F21" s="7"/>
      <c r="G21" s="22"/>
    </row>
    <row r="22" spans="2:7" ht="12.75">
      <c r="B22" t="s">
        <v>40</v>
      </c>
      <c r="C22" s="8"/>
      <c r="D22" s="49"/>
      <c r="E22" s="59"/>
      <c r="F22" s="7">
        <v>40</v>
      </c>
      <c r="G22" s="22"/>
    </row>
    <row r="23" spans="2:7" ht="12.75">
      <c r="B23" s="36"/>
      <c r="C23" s="46"/>
      <c r="D23" s="51"/>
      <c r="E23" s="61"/>
      <c r="F23" s="46"/>
      <c r="G23" s="22"/>
    </row>
    <row r="24" spans="2:7" ht="12.75">
      <c r="B24" t="s">
        <v>41</v>
      </c>
      <c r="C24" s="8"/>
      <c r="D24" s="49"/>
      <c r="E24" s="59"/>
      <c r="F24" s="7">
        <v>81</v>
      </c>
      <c r="G24" s="22"/>
    </row>
    <row r="25" spans="3:7" ht="12.75">
      <c r="C25" s="8"/>
      <c r="D25" s="49"/>
      <c r="E25" s="59"/>
      <c r="F25" s="7"/>
      <c r="G25" s="22"/>
    </row>
    <row r="26" spans="2:7" ht="12.75">
      <c r="B26" s="1" t="s">
        <v>42</v>
      </c>
      <c r="C26" s="47"/>
      <c r="D26" s="52"/>
      <c r="E26" s="62"/>
      <c r="F26" s="47">
        <v>16</v>
      </c>
      <c r="G26" s="22"/>
    </row>
    <row r="27" spans="2:7" ht="12.75">
      <c r="B27" s="20"/>
      <c r="C27" s="8"/>
      <c r="D27" s="12"/>
      <c r="E27" s="12"/>
      <c r="G27" s="22"/>
    </row>
    <row r="28" spans="3:7" ht="12.75">
      <c r="C28" s="8"/>
      <c r="D28" s="12"/>
      <c r="G28" s="22"/>
    </row>
    <row r="29" spans="2:7" ht="12.75">
      <c r="B29" s="11" t="s">
        <v>73</v>
      </c>
      <c r="C29" s="8"/>
      <c r="D29" s="12"/>
      <c r="G29" s="22"/>
    </row>
    <row r="30" spans="1:7" ht="14.25">
      <c r="A30" s="56">
        <v>1</v>
      </c>
      <c r="B30" s="13" t="s">
        <v>54</v>
      </c>
      <c r="C30" s="8"/>
      <c r="D30" s="12"/>
      <c r="G30" s="22"/>
    </row>
    <row r="31" spans="1:7" ht="14.25">
      <c r="A31" s="56"/>
      <c r="B31" s="13" t="s">
        <v>56</v>
      </c>
      <c r="C31" s="8"/>
      <c r="D31" s="12"/>
      <c r="G31" s="22"/>
    </row>
    <row r="32" spans="1:7" ht="7.5" customHeight="1">
      <c r="A32" s="56"/>
      <c r="B32" s="13"/>
      <c r="C32" s="8"/>
      <c r="D32" s="12"/>
      <c r="G32" s="22"/>
    </row>
    <row r="33" spans="1:7" ht="14.25">
      <c r="A33" s="56"/>
      <c r="B33" s="13" t="s">
        <v>55</v>
      </c>
      <c r="C33" s="8"/>
      <c r="D33" s="12"/>
      <c r="G33" s="22"/>
    </row>
    <row r="34" spans="2:7" ht="12.75">
      <c r="B34" s="13" t="s">
        <v>57</v>
      </c>
      <c r="C34" s="8"/>
      <c r="D34" s="12"/>
      <c r="G34" s="22"/>
    </row>
    <row r="35" spans="2:7" ht="12.75">
      <c r="B35" s="13" t="s">
        <v>58</v>
      </c>
      <c r="C35" s="8"/>
      <c r="D35" s="12"/>
      <c r="G35" s="22"/>
    </row>
    <row r="36" spans="2:7" ht="12.75">
      <c r="B36" s="13" t="s">
        <v>59</v>
      </c>
      <c r="C36" s="8"/>
      <c r="D36" s="12"/>
      <c r="G36" s="22"/>
    </row>
    <row r="37" spans="2:7" ht="12.75">
      <c r="B37" s="12"/>
      <c r="C37" s="8"/>
      <c r="D37" s="12"/>
      <c r="E37" s="12"/>
      <c r="F37" s="12"/>
      <c r="G37" s="22"/>
    </row>
    <row r="38" spans="2:7" ht="12.75">
      <c r="B38" s="13" t="s">
        <v>28</v>
      </c>
      <c r="C38" s="12"/>
      <c r="D38" s="12"/>
      <c r="G38" s="22"/>
    </row>
    <row r="39" spans="2:7" ht="12.75">
      <c r="B39" s="11"/>
      <c r="G39" s="22"/>
    </row>
    <row r="40" spans="1:7" ht="14.25">
      <c r="A40" s="25"/>
      <c r="G40" s="20"/>
    </row>
    <row r="41" ht="12.75">
      <c r="G41" s="22"/>
    </row>
    <row r="42" ht="12.75">
      <c r="G42" s="22"/>
    </row>
    <row r="43" ht="12" customHeight="1">
      <c r="G43" s="22"/>
    </row>
    <row r="44" ht="12" customHeight="1">
      <c r="G44" s="22"/>
    </row>
    <row r="45" ht="12.75">
      <c r="G45" s="22"/>
    </row>
    <row r="46" spans="1:7" ht="12.75">
      <c r="A46" s="12"/>
      <c r="F46" s="12"/>
      <c r="G46" s="23"/>
    </row>
    <row r="47" ht="12.75">
      <c r="G47" s="20"/>
    </row>
    <row r="48" spans="1:7" ht="14.25">
      <c r="A48" s="25"/>
      <c r="G48" s="20"/>
    </row>
    <row r="49" spans="1:7" ht="12.75">
      <c r="A49" s="12"/>
      <c r="G49" s="20"/>
    </row>
    <row r="50" spans="1:7" ht="14.25">
      <c r="A50" s="25"/>
      <c r="B50" s="13"/>
      <c r="C50" s="13"/>
      <c r="D50" s="13"/>
      <c r="E50" s="13"/>
      <c r="F50" s="13"/>
      <c r="G50" s="20"/>
    </row>
    <row r="52" spans="1:7" ht="14.25">
      <c r="A52" s="25"/>
      <c r="G52" s="20"/>
    </row>
    <row r="53" spans="1:7" ht="14.25">
      <c r="A53" s="25"/>
      <c r="G53" s="20"/>
    </row>
    <row r="54" spans="1:7" ht="14.25">
      <c r="A54" s="25"/>
      <c r="G54" s="20"/>
    </row>
    <row r="55" spans="1:7" ht="14.25">
      <c r="A55" s="25"/>
      <c r="G55" s="20"/>
    </row>
    <row r="56" spans="1:7" ht="14.25">
      <c r="A56" s="25"/>
      <c r="G56" s="20"/>
    </row>
    <row r="57" spans="1:7" ht="14.25">
      <c r="A57" s="25"/>
      <c r="G57" s="20"/>
    </row>
    <row r="58" ht="14.25">
      <c r="A58" s="2"/>
    </row>
    <row r="59" ht="14.25">
      <c r="A59" s="2"/>
    </row>
    <row r="60" s="14" customFormat="1" ht="9" customHeight="1"/>
    <row r="61" spans="1:15" ht="12.75">
      <c r="A61" s="88">
        <v>6</v>
      </c>
      <c r="B61" s="88"/>
      <c r="C61" s="88"/>
      <c r="D61" s="88"/>
      <c r="E61" s="88"/>
      <c r="F61" s="88"/>
      <c r="G61" s="88"/>
      <c r="H61" s="18"/>
      <c r="I61" s="18"/>
      <c r="J61" s="18"/>
      <c r="K61" s="18"/>
      <c r="L61" s="18"/>
      <c r="M61" s="18"/>
      <c r="N61" s="18"/>
      <c r="O61" s="18"/>
    </row>
  </sheetData>
  <sheetProtection/>
  <mergeCells count="3">
    <mergeCell ref="A61:G61"/>
    <mergeCell ref="D11:F11"/>
    <mergeCell ref="B8:F8"/>
  </mergeCells>
  <printOptions horizontalCentered="1"/>
  <pageMargins left="0.25" right="0.25" top="1" bottom="0" header="0.511811023622047" footer="0.43"/>
  <pageSetup horizontalDpi="600" verticalDpi="600" orientation="portrait" scale="90" r:id="rId3"/>
  <legacyDrawing r:id="rId2"/>
  <oleObjects>
    <oleObject progId="MSPhotoEd.3" shapeId="167385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Statisitics</dc:title>
  <dc:subject>Agriculture</dc:subject>
  <dc:creator>Economics &amp; Statistics Office</dc:creator>
  <cp:keywords/>
  <dc:description/>
  <cp:lastModifiedBy>Narnia_EU</cp:lastModifiedBy>
  <cp:lastPrinted>2010-06-11T19:37:40Z</cp:lastPrinted>
  <dcterms:created xsi:type="dcterms:W3CDTF">2009-04-01T15:42:25Z</dcterms:created>
  <dcterms:modified xsi:type="dcterms:W3CDTF">2010-09-21T16:29:00Z</dcterms:modified>
  <cp:category/>
  <cp:version/>
  <cp:contentType/>
  <cp:contentStatus/>
</cp:coreProperties>
</file>